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iko\Desktop\"/>
    </mc:Choice>
  </mc:AlternateContent>
  <xr:revisionPtr revIDLastSave="0" documentId="13_ncr:1_{4D7D0D35-90E0-446F-90D8-FBD973A7B1B7}" xr6:coauthVersionLast="47" xr6:coauthVersionMax="47" xr10:uidLastSave="{00000000-0000-0000-0000-000000000000}"/>
  <bookViews>
    <workbookView xWindow="-120" yWindow="-120" windowWidth="29040" windowHeight="15840" xr2:uid="{E0D68C4E-0ABC-4F1E-899A-826F40613A4F}"/>
  </bookViews>
  <sheets>
    <sheet name="גיליון1" sheetId="1" r:id="rId1"/>
  </sheets>
  <definedNames>
    <definedName name="_xlnm.Print_Area" localSheetId="0">גיליון1!$A$1:$I$54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19" i="1"/>
  <c r="I20" i="1"/>
  <c r="I21" i="1"/>
  <c r="I22" i="1"/>
  <c r="I23" i="1"/>
  <c r="I24" i="1"/>
  <c r="I25" i="1"/>
  <c r="I26" i="1"/>
  <c r="I27" i="1"/>
  <c r="H18" i="1"/>
  <c r="H19" i="1"/>
  <c r="H20" i="1"/>
  <c r="H21" i="1"/>
  <c r="H22" i="1"/>
  <c r="H23" i="1"/>
  <c r="H24" i="1"/>
  <c r="H25" i="1"/>
  <c r="H26" i="1"/>
  <c r="H27" i="1"/>
  <c r="I46" i="1"/>
  <c r="I47" i="1"/>
  <c r="I48" i="1"/>
  <c r="I49" i="1"/>
  <c r="I50" i="1"/>
  <c r="I51" i="1"/>
  <c r="I52" i="1"/>
  <c r="I53" i="1"/>
  <c r="I54" i="1"/>
  <c r="I45" i="1"/>
  <c r="H46" i="1"/>
  <c r="H47" i="1"/>
  <c r="H48" i="1"/>
  <c r="H49" i="1"/>
  <c r="H50" i="1"/>
  <c r="H51" i="1"/>
  <c r="H52" i="1"/>
  <c r="H53" i="1"/>
  <c r="H54" i="1"/>
  <c r="H45" i="1"/>
  <c r="F46" i="1"/>
  <c r="F47" i="1"/>
  <c r="F48" i="1"/>
  <c r="F49" i="1"/>
  <c r="F50" i="1"/>
  <c r="F51" i="1"/>
  <c r="F52" i="1"/>
  <c r="F53" i="1"/>
  <c r="F54" i="1"/>
  <c r="F45" i="1"/>
  <c r="E46" i="1"/>
  <c r="E47" i="1"/>
  <c r="E48" i="1"/>
  <c r="E49" i="1"/>
  <c r="E50" i="1"/>
  <c r="E51" i="1"/>
  <c r="E52" i="1"/>
  <c r="E53" i="1"/>
  <c r="E54" i="1"/>
  <c r="E45" i="1"/>
  <c r="D46" i="1"/>
  <c r="D47" i="1"/>
  <c r="D48" i="1"/>
  <c r="D49" i="1"/>
  <c r="D50" i="1"/>
  <c r="D51" i="1"/>
  <c r="D52" i="1"/>
  <c r="D53" i="1"/>
  <c r="D54" i="1"/>
  <c r="D45" i="1"/>
  <c r="C46" i="1"/>
  <c r="C47" i="1"/>
  <c r="C48" i="1"/>
  <c r="C49" i="1"/>
  <c r="C50" i="1"/>
  <c r="C51" i="1"/>
  <c r="C52" i="1"/>
  <c r="C53" i="1"/>
  <c r="C54" i="1"/>
  <c r="C45" i="1"/>
  <c r="B46" i="1"/>
  <c r="B47" i="1"/>
  <c r="B48" i="1"/>
  <c r="B49" i="1"/>
  <c r="B50" i="1"/>
  <c r="B51" i="1"/>
  <c r="B52" i="1"/>
  <c r="B53" i="1"/>
  <c r="B54" i="1"/>
  <c r="B45" i="1"/>
  <c r="G33" i="1"/>
  <c r="G34" i="1"/>
  <c r="G35" i="1"/>
  <c r="G36" i="1"/>
  <c r="G37" i="1"/>
  <c r="G38" i="1"/>
  <c r="G39" i="1"/>
  <c r="G40" i="1"/>
  <c r="G41" i="1"/>
  <c r="G32" i="1"/>
  <c r="F33" i="1"/>
  <c r="F34" i="1"/>
  <c r="F35" i="1"/>
  <c r="F36" i="1"/>
  <c r="F37" i="1"/>
  <c r="F38" i="1"/>
  <c r="F39" i="1"/>
  <c r="F40" i="1"/>
  <c r="F41" i="1"/>
  <c r="F32" i="1"/>
  <c r="D33" i="1"/>
  <c r="D34" i="1"/>
  <c r="D35" i="1"/>
  <c r="D36" i="1"/>
  <c r="D37" i="1"/>
  <c r="D38" i="1"/>
  <c r="D39" i="1"/>
  <c r="D40" i="1"/>
  <c r="D41" i="1"/>
  <c r="D32" i="1"/>
  <c r="C32" i="1"/>
  <c r="C33" i="1"/>
  <c r="C34" i="1"/>
  <c r="C35" i="1"/>
  <c r="C36" i="1"/>
  <c r="C37" i="1"/>
  <c r="C38" i="1"/>
  <c r="C39" i="1"/>
  <c r="C40" i="1"/>
  <c r="C41" i="1"/>
  <c r="B33" i="1"/>
  <c r="B34" i="1"/>
  <c r="B35" i="1"/>
  <c r="B36" i="1"/>
  <c r="B37" i="1"/>
  <c r="B38" i="1"/>
  <c r="B39" i="1"/>
  <c r="B40" i="1"/>
  <c r="B41" i="1"/>
  <c r="B32" i="1"/>
  <c r="G19" i="1"/>
  <c r="G20" i="1"/>
  <c r="G21" i="1"/>
  <c r="G22" i="1"/>
  <c r="G23" i="1"/>
  <c r="G24" i="1"/>
  <c r="G25" i="1"/>
  <c r="G26" i="1"/>
  <c r="G27" i="1"/>
  <c r="G18" i="1"/>
  <c r="F19" i="1"/>
  <c r="F20" i="1"/>
  <c r="F21" i="1"/>
  <c r="F22" i="1"/>
  <c r="F23" i="1"/>
  <c r="F24" i="1"/>
  <c r="F25" i="1"/>
  <c r="F26" i="1"/>
  <c r="F27" i="1"/>
  <c r="F18" i="1"/>
  <c r="E19" i="1"/>
  <c r="E20" i="1"/>
  <c r="E21" i="1"/>
  <c r="E22" i="1"/>
  <c r="E23" i="1"/>
  <c r="E24" i="1"/>
  <c r="E25" i="1"/>
  <c r="E26" i="1"/>
  <c r="E27" i="1"/>
  <c r="E18" i="1"/>
  <c r="D19" i="1"/>
  <c r="D20" i="1"/>
  <c r="D21" i="1"/>
  <c r="D22" i="1"/>
  <c r="D23" i="1"/>
  <c r="D24" i="1"/>
  <c r="D25" i="1"/>
  <c r="D26" i="1"/>
  <c r="D27" i="1"/>
  <c r="D18" i="1"/>
  <c r="C19" i="1"/>
  <c r="C20" i="1"/>
  <c r="C21" i="1"/>
  <c r="C22" i="1"/>
  <c r="C23" i="1"/>
  <c r="C24" i="1"/>
  <c r="C25" i="1"/>
  <c r="C26" i="1"/>
  <c r="C27" i="1"/>
  <c r="C18" i="1"/>
  <c r="B19" i="1"/>
  <c r="B20" i="1"/>
  <c r="B21" i="1"/>
  <c r="B22" i="1"/>
  <c r="B23" i="1"/>
  <c r="B24" i="1"/>
  <c r="B25" i="1"/>
  <c r="B26" i="1"/>
  <c r="B27" i="1"/>
  <c r="B18" i="1"/>
</calcChain>
</file>

<file path=xl/sharedStrings.xml><?xml version="1.0" encoding="utf-8"?>
<sst xmlns="http://schemas.openxmlformats.org/spreadsheetml/2006/main" count="44" uniqueCount="33">
  <si>
    <t xml:space="preserve">פרוייקט סי אנד סאן- מנצר את רמי </t>
  </si>
  <si>
    <t>סדרה M-630</t>
  </si>
  <si>
    <t xml:space="preserve">מס"ד </t>
  </si>
  <si>
    <t>גובה</t>
  </si>
  <si>
    <t>רוחב</t>
  </si>
  <si>
    <t>כנף קידמית</t>
  </si>
  <si>
    <t>ימנית</t>
  </si>
  <si>
    <t xml:space="preserve">שמאלית </t>
  </si>
  <si>
    <t>גובה משקוף M63144 חיתוך 45/90 2 יח'</t>
  </si>
  <si>
    <t>רוחב משקוף M63146 חיתוך 90/90 1 יח'</t>
  </si>
  <si>
    <t>רוחב משקוף M63144 חיתוך 45/45 1 יח'</t>
  </si>
  <si>
    <t>רוחב מכסה נתיב רחב M63118 חיתוך 90/90 2 יח'</t>
  </si>
  <si>
    <t xml:space="preserve">חיתוכים משקופים </t>
  </si>
  <si>
    <t>מכסה צד M63133 חיתוך 90/90 2 יח'</t>
  </si>
  <si>
    <t>מסילה תחתונה M63178 חיתוך 90/90 1 יח'</t>
  </si>
  <si>
    <t>חיתוכים כנפיים</t>
  </si>
  <si>
    <t>גובה כנף M63103 חיתוך 45/45 4 יח'</t>
  </si>
  <si>
    <r>
      <t xml:space="preserve">רוחב כנף M63103 חיתוך 45/45 2 יח' </t>
    </r>
    <r>
      <rPr>
        <b/>
        <u/>
        <sz val="11"/>
        <color theme="1"/>
        <rFont val="Arial"/>
        <family val="2"/>
        <scheme val="minor"/>
      </rPr>
      <t>עליון</t>
    </r>
  </si>
  <si>
    <r>
      <t xml:space="preserve">רוחב כנף M63104 חיתוך 45/45 2 יח' </t>
    </r>
    <r>
      <rPr>
        <b/>
        <u/>
        <sz val="11"/>
        <color theme="1"/>
        <rFont val="Arial"/>
        <family val="2"/>
        <scheme val="minor"/>
      </rPr>
      <t>תחתון חיתוך נוסף</t>
    </r>
  </si>
  <si>
    <t xml:space="preserve">קליפסים לשים לב מידה לאחר מכן קשור לידית עצמה </t>
  </si>
  <si>
    <t>פקק לכנף M63007 חיתוך 90/90 4 יח'</t>
  </si>
  <si>
    <t xml:space="preserve">שולב M63117 חיתוך 90/90 2 יח' </t>
  </si>
  <si>
    <t>חיתוכים רשתות ומשקוף רשת</t>
  </si>
  <si>
    <t>גובה משקוף M63145 חיתוך 45/90 2 יח'</t>
  </si>
  <si>
    <t>רוחב משקוף M63145 חיתוך 45/45 1 יח'</t>
  </si>
  <si>
    <t>גובה כנף M63142 חיתוך 45/45 2 יח'</t>
  </si>
  <si>
    <t>רוחב כנף M63142 חיתוך 45/45 1 יח' עליון</t>
  </si>
  <si>
    <t>קליפס לרשת  S70814 לחתוך אחרי חיבור</t>
  </si>
  <si>
    <t>שולב לרשת M63143 חיתוך 90/90 1 יח'</t>
  </si>
  <si>
    <t>מכסה לשולב M63007 חיתוך 90/90 1 יח'</t>
  </si>
  <si>
    <r>
      <t xml:space="preserve">רוחב כנף M63127 חיתוך 45/45 1 יח'  </t>
    </r>
    <r>
      <rPr>
        <b/>
        <u/>
        <sz val="11"/>
        <color theme="1"/>
        <rFont val="Arial"/>
        <family val="2"/>
        <scheme val="minor"/>
      </rPr>
      <t>תחתון חיתוך נוסף</t>
    </r>
    <r>
      <rPr>
        <b/>
        <sz val="11"/>
        <color theme="1"/>
        <rFont val="Arial"/>
        <family val="2"/>
        <scheme val="minor"/>
      </rPr>
      <t xml:space="preserve"> </t>
    </r>
  </si>
  <si>
    <t>מכסה נתיב חיתוך 90/90 2 יח'</t>
  </si>
  <si>
    <t>מכסה נתיב פלסטיק חיתוך 90/90 2 יח'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</si>
</sst>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i/>
      <u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742950</xdr:colOff>
      <xdr:row>16</xdr:row>
      <xdr:rowOff>104775</xdr:rowOff>
    </xdr:from>
    <xdr:to>
      <xdr:col>1</xdr:col>
      <xdr:colOff>742950</xdr:colOff>
      <xdr:row>16</xdr:row>
      <xdr:rowOff>104775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279CD5A2-20F0-4491-B856-75D86F95EA49}"/>
            </a:ext>
          </a:extLst>
        </xdr:cNvPr>
        <xdr:cNvCxnSpPr>
          <a:cxnSpLocks/>
        </xdr:cNvCxnSpPr>
      </xdr:nvCxnSpPr>
      <xdr:spPr>
        <a:xfrm>
          <a:off x="11237290200" y="3000375"/>
          <a:ext cx="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942975</xdr:colOff>
      <xdr:row>20</xdr:row>
      <xdr:rowOff>76200</xdr:rowOff>
    </xdr:from>
    <xdr:to>
      <xdr:col>1</xdr:col>
      <xdr:colOff>1962150</xdr:colOff>
      <xdr:row>22</xdr:row>
      <xdr:rowOff>161925</xdr:rowOff>
    </xdr:to>
    <xdr:pic>
      <xdr:nvPicPr>
        <xdr:cNvPr id="35" name="תמונה 34">
          <a:extLst>
            <a:ext uri="{FF2B5EF4-FFF2-40B4-BE49-F238E27FC236}">
              <a16:creationId xmlns:a16="http://schemas.microsoft.com/office/drawing/2014/main" id="{1641EBF6-0F7F-9242-8EAA-1F787A9B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0396600" y="3667125"/>
          <a:ext cx="10191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1333500</xdr:colOff>
      <xdr:row>20</xdr:row>
      <xdr:rowOff>76200</xdr:rowOff>
    </xdr:from>
    <xdr:to>
      <xdr:col>2</xdr:col>
      <xdr:colOff>2352675</xdr:colOff>
      <xdr:row>22</xdr:row>
      <xdr:rowOff>161925</xdr:rowOff>
    </xdr:to>
    <xdr:pic>
      <xdr:nvPicPr>
        <xdr:cNvPr id="36" name="תמונה 35">
          <a:extLst>
            <a:ext uri="{FF2B5EF4-FFF2-40B4-BE49-F238E27FC236}">
              <a16:creationId xmlns:a16="http://schemas.microsoft.com/office/drawing/2014/main" id="{17972D78-363F-4952-9C72-4B4D5410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2243200" y="3657600"/>
          <a:ext cx="10191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752475</xdr:colOff>
      <xdr:row>20</xdr:row>
      <xdr:rowOff>114300</xdr:rowOff>
    </xdr:from>
    <xdr:to>
      <xdr:col>3</xdr:col>
      <xdr:colOff>2571750</xdr:colOff>
      <xdr:row>22</xdr:row>
      <xdr:rowOff>104775</xdr:rowOff>
    </xdr:to>
    <xdr:pic>
      <xdr:nvPicPr>
        <xdr:cNvPr id="37" name="תמונה 36">
          <a:extLst>
            <a:ext uri="{FF2B5EF4-FFF2-40B4-BE49-F238E27FC236}">
              <a16:creationId xmlns:a16="http://schemas.microsoft.com/office/drawing/2014/main" id="{02522B6E-E3B4-9AAD-36F5-D7E0C22C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76150" y="3695700"/>
          <a:ext cx="18192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1590675</xdr:colOff>
      <xdr:row>21</xdr:row>
      <xdr:rowOff>85725</xdr:rowOff>
    </xdr:from>
    <xdr:to>
      <xdr:col>4</xdr:col>
      <xdr:colOff>2114550</xdr:colOff>
      <xdr:row>22</xdr:row>
      <xdr:rowOff>0</xdr:rowOff>
    </xdr:to>
    <xdr:pic>
      <xdr:nvPicPr>
        <xdr:cNvPr id="38" name="תמונה 37">
          <a:extLst>
            <a:ext uri="{FF2B5EF4-FFF2-40B4-BE49-F238E27FC236}">
              <a16:creationId xmlns:a16="http://schemas.microsoft.com/office/drawing/2014/main" id="{7BCA95A6-C05B-ABC6-2071-A338879EA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747275" y="3848100"/>
          <a:ext cx="523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952500</xdr:colOff>
      <xdr:row>20</xdr:row>
      <xdr:rowOff>19050</xdr:rowOff>
    </xdr:from>
    <xdr:to>
      <xdr:col>5</xdr:col>
      <xdr:colOff>1666875</xdr:colOff>
      <xdr:row>23</xdr:row>
      <xdr:rowOff>19050</xdr:rowOff>
    </xdr:to>
    <xdr:pic>
      <xdr:nvPicPr>
        <xdr:cNvPr id="39" name="תמונה 38">
          <a:extLst>
            <a:ext uri="{FF2B5EF4-FFF2-40B4-BE49-F238E27FC236}">
              <a16:creationId xmlns:a16="http://schemas.microsoft.com/office/drawing/2014/main" id="{09352926-6245-ECB9-BAB4-B9A7B01CF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280300" y="3600450"/>
          <a:ext cx="71437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485775</xdr:colOff>
      <xdr:row>21</xdr:row>
      <xdr:rowOff>85725</xdr:rowOff>
    </xdr:from>
    <xdr:to>
      <xdr:col>6</xdr:col>
      <xdr:colOff>2305050</xdr:colOff>
      <xdr:row>22</xdr:row>
      <xdr:rowOff>38100</xdr:rowOff>
    </xdr:to>
    <xdr:pic>
      <xdr:nvPicPr>
        <xdr:cNvPr id="40" name="תמונה 39">
          <a:extLst>
            <a:ext uri="{FF2B5EF4-FFF2-40B4-BE49-F238E27FC236}">
              <a16:creationId xmlns:a16="http://schemas.microsoft.com/office/drawing/2014/main" id="{E427FB0A-2E82-94E0-F0F6-1194E300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441850" y="3848100"/>
          <a:ext cx="18192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1457325</xdr:colOff>
      <xdr:row>34</xdr:row>
      <xdr:rowOff>38100</xdr:rowOff>
    </xdr:from>
    <xdr:to>
      <xdr:col>1</xdr:col>
      <xdr:colOff>2057400</xdr:colOff>
      <xdr:row>36</xdr:row>
      <xdr:rowOff>66675</xdr:rowOff>
    </xdr:to>
    <xdr:pic>
      <xdr:nvPicPr>
        <xdr:cNvPr id="41" name="תמונה 40">
          <a:extLst>
            <a:ext uri="{FF2B5EF4-FFF2-40B4-BE49-F238E27FC236}">
              <a16:creationId xmlns:a16="http://schemas.microsoft.com/office/drawing/2014/main" id="{9C3911A2-6F8D-6923-AD40-4F57B3BC3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5824600" y="5981700"/>
          <a:ext cx="60007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1428750</xdr:colOff>
      <xdr:row>34</xdr:row>
      <xdr:rowOff>28575</xdr:rowOff>
    </xdr:from>
    <xdr:to>
      <xdr:col>2</xdr:col>
      <xdr:colOff>2028825</xdr:colOff>
      <xdr:row>36</xdr:row>
      <xdr:rowOff>57150</xdr:rowOff>
    </xdr:to>
    <xdr:pic>
      <xdr:nvPicPr>
        <xdr:cNvPr id="42" name="תמונה 41">
          <a:extLst>
            <a:ext uri="{FF2B5EF4-FFF2-40B4-BE49-F238E27FC236}">
              <a16:creationId xmlns:a16="http://schemas.microsoft.com/office/drawing/2014/main" id="{84552781-51AD-1087-463F-F4F22D94F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2567050" y="5972175"/>
          <a:ext cx="60007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1409700</xdr:colOff>
      <xdr:row>33</xdr:row>
      <xdr:rowOff>123825</xdr:rowOff>
    </xdr:from>
    <xdr:to>
      <xdr:col>3</xdr:col>
      <xdr:colOff>2009775</xdr:colOff>
      <xdr:row>37</xdr:row>
      <xdr:rowOff>76200</xdr:rowOff>
    </xdr:to>
    <xdr:pic>
      <xdr:nvPicPr>
        <xdr:cNvPr id="43" name="תמונה 42">
          <a:extLst>
            <a:ext uri="{FF2B5EF4-FFF2-40B4-BE49-F238E27FC236}">
              <a16:creationId xmlns:a16="http://schemas.microsoft.com/office/drawing/2014/main" id="{2CA9270D-EB98-44F2-6FED-958C2F3BD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738125" y="5886450"/>
          <a:ext cx="60007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1343025</xdr:colOff>
      <xdr:row>35</xdr:row>
      <xdr:rowOff>19050</xdr:rowOff>
    </xdr:from>
    <xdr:to>
      <xdr:col>4</xdr:col>
      <xdr:colOff>1524000</xdr:colOff>
      <xdr:row>36</xdr:row>
      <xdr:rowOff>38100</xdr:rowOff>
    </xdr:to>
    <xdr:pic>
      <xdr:nvPicPr>
        <xdr:cNvPr id="44" name="תמונה 43">
          <a:extLst>
            <a:ext uri="{FF2B5EF4-FFF2-40B4-BE49-F238E27FC236}">
              <a16:creationId xmlns:a16="http://schemas.microsoft.com/office/drawing/2014/main" id="{FFC15865-1DE2-2143-11A0-31CFE2C09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37825" y="6143625"/>
          <a:ext cx="18097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1247775</xdr:colOff>
      <xdr:row>35</xdr:row>
      <xdr:rowOff>47625</xdr:rowOff>
    </xdr:from>
    <xdr:to>
      <xdr:col>5</xdr:col>
      <xdr:colOff>1428750</xdr:colOff>
      <xdr:row>35</xdr:row>
      <xdr:rowOff>104775</xdr:rowOff>
    </xdr:to>
    <xdr:pic>
      <xdr:nvPicPr>
        <xdr:cNvPr id="46" name="תמונה 45">
          <a:extLst>
            <a:ext uri="{FF2B5EF4-FFF2-40B4-BE49-F238E27FC236}">
              <a16:creationId xmlns:a16="http://schemas.microsoft.com/office/drawing/2014/main" id="{9A53EEA0-C8D7-AC66-0C2F-E6E128F6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518425" y="6172200"/>
          <a:ext cx="1809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923925</xdr:colOff>
      <xdr:row>34</xdr:row>
      <xdr:rowOff>104775</xdr:rowOff>
    </xdr:from>
    <xdr:to>
      <xdr:col>6</xdr:col>
      <xdr:colOff>1524000</xdr:colOff>
      <xdr:row>35</xdr:row>
      <xdr:rowOff>9525</xdr:rowOff>
    </xdr:to>
    <xdr:pic>
      <xdr:nvPicPr>
        <xdr:cNvPr id="47" name="תמונה 46">
          <a:extLst>
            <a:ext uri="{FF2B5EF4-FFF2-40B4-BE49-F238E27FC236}">
              <a16:creationId xmlns:a16="http://schemas.microsoft.com/office/drawing/2014/main" id="{53FD2999-D738-6986-82A3-57FDE2E9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2222900" y="6048375"/>
          <a:ext cx="6000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1504950</xdr:colOff>
      <xdr:row>46</xdr:row>
      <xdr:rowOff>9525</xdr:rowOff>
    </xdr:from>
    <xdr:to>
      <xdr:col>1</xdr:col>
      <xdr:colOff>1914525</xdr:colOff>
      <xdr:row>49</xdr:row>
      <xdr:rowOff>171450</xdr:rowOff>
    </xdr:to>
    <xdr:pic>
      <xdr:nvPicPr>
        <xdr:cNvPr id="48" name="תמונה 47">
          <a:extLst>
            <a:ext uri="{FF2B5EF4-FFF2-40B4-BE49-F238E27FC236}">
              <a16:creationId xmlns:a16="http://schemas.microsoft.com/office/drawing/2014/main" id="{F4F798C3-1B48-AC1D-E85E-AE0926582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9415525" y="8324850"/>
          <a:ext cx="40957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1000125</xdr:colOff>
      <xdr:row>47</xdr:row>
      <xdr:rowOff>28575</xdr:rowOff>
    </xdr:from>
    <xdr:to>
      <xdr:col>2</xdr:col>
      <xdr:colOff>1409700</xdr:colOff>
      <xdr:row>51</xdr:row>
      <xdr:rowOff>9525</xdr:rowOff>
    </xdr:to>
    <xdr:pic>
      <xdr:nvPicPr>
        <xdr:cNvPr id="49" name="תמונה 48">
          <a:extLst>
            <a:ext uri="{FF2B5EF4-FFF2-40B4-BE49-F238E27FC236}">
              <a16:creationId xmlns:a16="http://schemas.microsoft.com/office/drawing/2014/main" id="{E2377248-661A-713E-0947-FEDB23CF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6634225" y="8524875"/>
          <a:ext cx="40957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1362075</xdr:colOff>
      <xdr:row>47</xdr:row>
      <xdr:rowOff>76200</xdr:rowOff>
    </xdr:from>
    <xdr:to>
      <xdr:col>3</xdr:col>
      <xdr:colOff>1619250</xdr:colOff>
      <xdr:row>49</xdr:row>
      <xdr:rowOff>76200</xdr:rowOff>
    </xdr:to>
    <xdr:pic>
      <xdr:nvPicPr>
        <xdr:cNvPr id="50" name="תמונה 49">
          <a:extLst>
            <a:ext uri="{FF2B5EF4-FFF2-40B4-BE49-F238E27FC236}">
              <a16:creationId xmlns:a16="http://schemas.microsoft.com/office/drawing/2014/main" id="{22E8130D-61E0-09BE-7995-D07A13B5C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3576700" y="8572500"/>
          <a:ext cx="2571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1419225</xdr:colOff>
      <xdr:row>48</xdr:row>
      <xdr:rowOff>28575</xdr:rowOff>
    </xdr:from>
    <xdr:to>
      <xdr:col>4</xdr:col>
      <xdr:colOff>1676400</xdr:colOff>
      <xdr:row>50</xdr:row>
      <xdr:rowOff>28575</xdr:rowOff>
    </xdr:to>
    <xdr:pic>
      <xdr:nvPicPr>
        <xdr:cNvPr id="51" name="תמונה 50">
          <a:extLst>
            <a:ext uri="{FF2B5EF4-FFF2-40B4-BE49-F238E27FC236}">
              <a16:creationId xmlns:a16="http://schemas.microsoft.com/office/drawing/2014/main" id="{7A73A46C-449D-A9E3-DFB1-ACB71AD12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0566800" y="8705850"/>
          <a:ext cx="2571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1276350</xdr:colOff>
      <xdr:row>47</xdr:row>
      <xdr:rowOff>9525</xdr:rowOff>
    </xdr:from>
    <xdr:to>
      <xdr:col>5</xdr:col>
      <xdr:colOff>1533525</xdr:colOff>
      <xdr:row>50</xdr:row>
      <xdr:rowOff>142875</xdr:rowOff>
    </xdr:to>
    <xdr:pic>
      <xdr:nvPicPr>
        <xdr:cNvPr id="52" name="תמונה 51">
          <a:extLst>
            <a:ext uri="{FF2B5EF4-FFF2-40B4-BE49-F238E27FC236}">
              <a16:creationId xmlns:a16="http://schemas.microsoft.com/office/drawing/2014/main" id="{F2DC1D12-B39B-817A-AF95-691E7C2CD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795025" y="8505825"/>
          <a:ext cx="25717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1076325</xdr:colOff>
      <xdr:row>47</xdr:row>
      <xdr:rowOff>133350</xdr:rowOff>
    </xdr:from>
    <xdr:to>
      <xdr:col>6</xdr:col>
      <xdr:colOff>1257300</xdr:colOff>
      <xdr:row>48</xdr:row>
      <xdr:rowOff>66675</xdr:rowOff>
    </xdr:to>
    <xdr:pic>
      <xdr:nvPicPr>
        <xdr:cNvPr id="53" name="תמונה 52">
          <a:extLst>
            <a:ext uri="{FF2B5EF4-FFF2-40B4-BE49-F238E27FC236}">
              <a16:creationId xmlns:a16="http://schemas.microsoft.com/office/drawing/2014/main" id="{12722C17-D71F-85F2-F4C8-2ABCB897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5870975" y="8629650"/>
          <a:ext cx="1809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1323975</xdr:colOff>
      <xdr:row>48</xdr:row>
      <xdr:rowOff>66675</xdr:rowOff>
    </xdr:from>
    <xdr:to>
      <xdr:col>7</xdr:col>
      <xdr:colOff>1733550</xdr:colOff>
      <xdr:row>48</xdr:row>
      <xdr:rowOff>142875</xdr:rowOff>
    </xdr:to>
    <xdr:pic>
      <xdr:nvPicPr>
        <xdr:cNvPr id="54" name="תמונה 53">
          <a:extLst>
            <a:ext uri="{FF2B5EF4-FFF2-40B4-BE49-F238E27FC236}">
              <a16:creationId xmlns:a16="http://schemas.microsoft.com/office/drawing/2014/main" id="{57431803-E087-9B79-425A-1A8472C2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2994425" y="8743950"/>
          <a:ext cx="409575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1028700</xdr:colOff>
      <xdr:row>48</xdr:row>
      <xdr:rowOff>85725</xdr:rowOff>
    </xdr:from>
    <xdr:to>
      <xdr:col>8</xdr:col>
      <xdr:colOff>1209675</xdr:colOff>
      <xdr:row>48</xdr:row>
      <xdr:rowOff>142875</xdr:rowOff>
    </xdr:to>
    <xdr:pic>
      <xdr:nvPicPr>
        <xdr:cNvPr id="55" name="תמונה 54">
          <a:extLst>
            <a:ext uri="{FF2B5EF4-FFF2-40B4-BE49-F238E27FC236}">
              <a16:creationId xmlns:a16="http://schemas.microsoft.com/office/drawing/2014/main" id="{47197839-258B-E53F-7AF5-D0E7EBBE8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079900" y="8763000"/>
          <a:ext cx="1809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7C0AD8-6D37-4F25-B8C5-D0699A6E9693}" name="טבלה1" displayName="טבלה1" ref="A3:D13" totalsRowShown="0" headerRowDxfId="5">
  <autoFilter ref="A3:D13" xr:uid="{AE7C0AD8-6D37-4F25-B8C5-D0699A6E9693}"/>
  <tableColumns count="4">
    <tableColumn id="1" xr3:uid="{6AAE1A94-4AA3-4646-A191-827E9BA38FF1}" name="מס&quot;ד "/>
    <tableColumn id="2" xr3:uid="{C02CD6F6-0D78-4443-9ED2-F0EA51C02005}" name="גובה"/>
    <tableColumn id="3" xr3:uid="{85FB7AA7-AABF-4A82-8FED-03D936F4B866}" name="רוחב"/>
    <tableColumn id="4" xr3:uid="{FEED036C-7164-43DC-B511-34D6EA6FAFEA}" name="כנף קידמית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CE57037-8ECA-446F-8D76-80EDB23FF803}" name="טבלה2" displayName="טבלה2" ref="A17:I27" totalsRowShown="0" headerRowDxfId="4">
  <autoFilter ref="A17:I27" xr:uid="{4CE57037-8ECA-446F-8D76-80EDB23FF803}"/>
  <tableColumns count="9">
    <tableColumn id="1" xr3:uid="{75F0C65B-FB44-4EA9-AF47-B2FAC819DBCC}" name="מס&quot;ד "/>
    <tableColumn id="2" xr3:uid="{C706293A-9D28-41CA-BF18-996BA30FB08D}" name="גובה משקוף M63144 חיתוך 45/90 2 יח'">
      <calculatedColumnFormula>B4-16</calculatedColumnFormula>
    </tableColumn>
    <tableColumn id="3" xr3:uid="{08FD8255-A43F-46B1-B96C-84DABC490B81}" name="רוחב משקוף M63144 חיתוך 45/45 1 יח'">
      <calculatedColumnFormula>C4</calculatedColumnFormula>
    </tableColumn>
    <tableColumn id="4" xr3:uid="{A8E2C705-E1F5-46BA-BBE6-CA6D8DFC0770}" name="רוחב משקוף M63146 חיתוך 90/90 1 יח'">
      <calculatedColumnFormula>C4-40</calculatedColumnFormula>
    </tableColumn>
    <tableColumn id="5" xr3:uid="{6C932D46-F50B-4449-B74F-0543B88C6622}" name="רוחב מכסה נתיב רחב M63118 חיתוך 90/90 2 יח'">
      <calculatedColumnFormula>C4-94</calculatedColumnFormula>
    </tableColumn>
    <tableColumn id="6" xr3:uid="{91648C4F-819A-43F5-A412-F5FC9ACA17FC}" name="מכסה צד M63133 חיתוך 90/90 2 יח'">
      <calculatedColumnFormula>B4-63</calculatedColumnFormula>
    </tableColumn>
    <tableColumn id="7" xr3:uid="{9B422FCE-3175-4A59-AE18-D81CDE7742B5}" name="מסילה תחתונה M63178 חיתוך 90/90 1 יח'">
      <calculatedColumnFormula>C4-6</calculatedColumnFormula>
    </tableColumn>
    <tableColumn id="8" xr3:uid="{A176FC01-D6F4-4318-89D2-36260F271B74}" name="מכסה נתיב חיתוך 90/90 2 יח'" dataDxfId="1">
      <calculatedColumnFormula>C4-95.5</calculatedColumnFormula>
    </tableColumn>
    <tableColumn id="9" xr3:uid="{3540D0EC-8C1B-4D59-A5E9-662D57956096}" name="מכסה נתיב פלסטיק חיתוך 90/90 2 יח'" dataDxfId="0">
      <calculatedColumnFormula>C4-40</calculatedColumnFormula>
    </tableColumn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DFB80CA-8679-4F8B-94B0-FAC58FC359EB}" name="טבלה3" displayName="טבלה3" ref="A31:G41" totalsRowShown="0" headerRowDxfId="3">
  <autoFilter ref="A31:G41" xr:uid="{9DFB80CA-8679-4F8B-94B0-FAC58FC359EB}"/>
  <tableColumns count="7">
    <tableColumn id="1" xr3:uid="{8D3A85AD-A202-4CD5-B686-6953D420BD73}" name="מס&quot;ד "/>
    <tableColumn id="2" xr3:uid="{DECE4B4B-CC0D-4857-8EE0-C9306F67DBA6}" name="גובה כנף M63103 חיתוך 45/45 4 יח'">
      <calculatedColumnFormula>B4-101</calculatedColumnFormula>
    </tableColumn>
    <tableColumn id="3" xr3:uid="{CF62F4BC-5CE0-46B2-B2F4-40AE2BF0336B}" name="רוחב כנף M63103 חיתוך 45/45 2 יח' עליון">
      <calculatedColumnFormula>C4/2-15.7</calculatedColumnFormula>
    </tableColumn>
    <tableColumn id="4" xr3:uid="{41A671B5-F76F-4AEB-9FDC-B43BD0118944}" name="רוחב כנף M63104 חיתוך 45/45 2 יח' תחתון חיתוך נוסף">
      <calculatedColumnFormula>C4/2+45.3</calculatedColumnFormula>
    </tableColumn>
    <tableColumn id="5" xr3:uid="{1252439C-6039-4937-8947-87104825AD59}" name="קליפסים לשים לב מידה לאחר מכן קשור לידית עצמה "/>
    <tableColumn id="6" xr3:uid="{BCE80827-B21E-4810-8AF4-4DFB2E5BB7C1}" name="פקק לכנף M63007 חיתוך 90/90 4 יח'">
      <calculatedColumnFormula>B4-101</calculatedColumnFormula>
    </tableColumn>
    <tableColumn id="7" xr3:uid="{00FCB999-E3E4-4A33-A7FE-7007768C2D96}" name="שולב M63117 חיתוך 90/90 2 יח' ">
      <calculatedColumnFormula>B4-148</calculatedColumnFormula>
    </tableColumn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01F75E5-BE3C-4BE0-85F5-03166E8CEC7B}" name="טבלה4" displayName="טבלה4" ref="A44:I54" totalsRowShown="0" headerRowDxfId="2">
  <autoFilter ref="A44:I54" xr:uid="{201F75E5-BE3C-4BE0-85F5-03166E8CEC7B}"/>
  <tableColumns count="9">
    <tableColumn id="1" xr3:uid="{732F4565-4F95-4A10-8513-294C9F7D94B0}" name="מס&quot;ד "/>
    <tableColumn id="2" xr3:uid="{1DB3162C-FCB9-4313-92F8-54183211E4D6}" name="גובה משקוף M63145 חיתוך 45/90 2 יח'">
      <calculatedColumnFormula>B4-13</calculatedColumnFormula>
    </tableColumn>
    <tableColumn id="3" xr3:uid="{3BD26686-10F4-468E-8B30-1611737B3C28}" name="רוחב משקוף M63145 חיתוך 45/45 1 יח'">
      <calculatedColumnFormula>C4</calculatedColumnFormula>
    </tableColumn>
    <tableColumn id="4" xr3:uid="{7C05C7CF-7F88-402D-99C3-9C7498EDC125}" name="גובה כנף M63142 חיתוך 45/45 2 יח'">
      <calculatedColumnFormula>B4-104.1</calculatedColumnFormula>
    </tableColumn>
    <tableColumn id="5" xr3:uid="{C48B02BF-9C58-4D60-8290-EEF24378DA80}" name="רוחב כנף M63142 חיתוך 45/45 1 יח' עליון">
      <calculatedColumnFormula>C4/2-16.4</calculatedColumnFormula>
    </tableColumn>
    <tableColumn id="6" xr3:uid="{257981D8-5ACA-47DB-B14D-411AB59F2C95}" name="רוחב כנף M63127 חיתוך 45/45 1 יח'  תחתון חיתוך נוסף ">
      <calculatedColumnFormula>C4/2+49</calculatedColumnFormula>
    </tableColumn>
    <tableColumn id="7" xr3:uid="{CB2117DA-AB31-47FB-BB46-8119BFA9542D}" name="קליפס לרשת  S70814 לחתוך אחרי חיבור"/>
    <tableColumn id="8" xr3:uid="{E2AA2F1F-919B-4B66-8408-0F2806921208}" name="שולב לרשת M63143 חיתוך 90/90 1 יח'">
      <calculatedColumnFormula>B4-125</calculatedColumnFormula>
    </tableColumn>
    <tableColumn id="9" xr3:uid="{62ECF708-8DAA-42CB-9C9E-0BFCE574DE6D}" name="מכסה לשולב M63007 חיתוך 90/90 1 יח'">
      <calculatedColumnFormula>B4-125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8000E-0853-48FC-B3E5-B5ED5E5E6BEC}">
  <dimension ref="A1:I54"/>
  <sheetViews>
    <sheetView rightToLeft="1" tabSelected="1" topLeftCell="F1" workbookViewId="0">
      <selection activeCell="I31" sqref="I31"/>
    </sheetView>
  </sheetViews>
  <sheetFormatPr defaultRowHeight="14.25" x14ac:dyDescent="0.2"/>
  <cols>
    <col min="1" max="1" width="7.5" bestFit="1" customWidth="1"/>
    <col min="2" max="2" width="34.125" bestFit="1" customWidth="1"/>
    <col min="3" max="3" width="35.625" bestFit="1" customWidth="1"/>
    <col min="4" max="4" width="46" bestFit="1" customWidth="1"/>
    <col min="5" max="5" width="43.5" bestFit="1" customWidth="1"/>
    <col min="6" max="6" width="46.5" bestFit="1" customWidth="1"/>
    <col min="7" max="7" width="36" bestFit="1" customWidth="1"/>
    <col min="8" max="8" width="33.75" bestFit="1" customWidth="1"/>
    <col min="9" max="9" width="34.25" bestFit="1" customWidth="1"/>
  </cols>
  <sheetData>
    <row r="1" spans="1:8" x14ac:dyDescent="0.2">
      <c r="A1" s="2" t="s">
        <v>0</v>
      </c>
      <c r="B1" s="2"/>
      <c r="C1" s="2"/>
      <c r="D1" s="2"/>
      <c r="E1" s="2"/>
      <c r="F1" s="2"/>
      <c r="G1" s="2"/>
      <c r="H1" s="2"/>
    </row>
    <row r="2" spans="1:8" x14ac:dyDescent="0.2">
      <c r="A2" s="2" t="s">
        <v>1</v>
      </c>
      <c r="B2" s="2"/>
      <c r="C2" s="2"/>
    </row>
    <row r="3" spans="1:8" ht="15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8" x14ac:dyDescent="0.2">
      <c r="A4">
        <v>8</v>
      </c>
      <c r="B4">
        <v>830</v>
      </c>
      <c r="C4">
        <v>1590</v>
      </c>
      <c r="D4" t="s">
        <v>6</v>
      </c>
    </row>
    <row r="5" spans="1:8" x14ac:dyDescent="0.2">
      <c r="A5">
        <v>9</v>
      </c>
      <c r="B5">
        <v>990</v>
      </c>
      <c r="C5">
        <v>1680</v>
      </c>
      <c r="D5" t="s">
        <v>6</v>
      </c>
    </row>
    <row r="6" spans="1:8" x14ac:dyDescent="0.2">
      <c r="A6">
        <v>11</v>
      </c>
      <c r="B6">
        <v>990</v>
      </c>
      <c r="C6">
        <v>1680</v>
      </c>
      <c r="D6" t="s">
        <v>7</v>
      </c>
    </row>
    <row r="7" spans="1:8" x14ac:dyDescent="0.2">
      <c r="A7">
        <v>4</v>
      </c>
      <c r="B7">
        <v>1035</v>
      </c>
      <c r="C7">
        <v>1390</v>
      </c>
      <c r="D7" t="s">
        <v>6</v>
      </c>
    </row>
    <row r="8" spans="1:8" x14ac:dyDescent="0.2">
      <c r="A8">
        <v>18</v>
      </c>
      <c r="B8">
        <v>1035</v>
      </c>
      <c r="C8">
        <v>1390</v>
      </c>
      <c r="D8" t="s">
        <v>6</v>
      </c>
    </row>
    <row r="9" spans="1:8" x14ac:dyDescent="0.2">
      <c r="A9">
        <v>15</v>
      </c>
      <c r="B9">
        <v>1035</v>
      </c>
      <c r="C9">
        <v>1390</v>
      </c>
      <c r="D9" t="s">
        <v>7</v>
      </c>
    </row>
    <row r="10" spans="1:8" x14ac:dyDescent="0.2">
      <c r="A10">
        <v>1</v>
      </c>
      <c r="B10">
        <v>2286</v>
      </c>
      <c r="C10">
        <v>2973</v>
      </c>
      <c r="D10" t="s">
        <v>6</v>
      </c>
    </row>
    <row r="11" spans="1:8" x14ac:dyDescent="0.2">
      <c r="A11">
        <v>21</v>
      </c>
      <c r="B11">
        <v>2286</v>
      </c>
      <c r="C11">
        <v>1930</v>
      </c>
      <c r="D11" t="s">
        <v>7</v>
      </c>
    </row>
    <row r="12" spans="1:8" x14ac:dyDescent="0.2">
      <c r="A12">
        <v>20</v>
      </c>
      <c r="B12">
        <v>1785</v>
      </c>
      <c r="C12">
        <v>2290</v>
      </c>
      <c r="D12" t="s">
        <v>7</v>
      </c>
    </row>
    <row r="13" spans="1:8" x14ac:dyDescent="0.2">
      <c r="A13">
        <v>19</v>
      </c>
      <c r="B13">
        <v>2450</v>
      </c>
      <c r="C13">
        <v>2285</v>
      </c>
      <c r="D13" t="s">
        <v>6</v>
      </c>
    </row>
    <row r="15" spans="1:8" ht="10.5" customHeight="1" x14ac:dyDescent="0.2"/>
    <row r="16" spans="1:8" x14ac:dyDescent="0.2">
      <c r="A16" s="2" t="s">
        <v>12</v>
      </c>
      <c r="B16" s="2"/>
      <c r="C16" s="2"/>
      <c r="D16" s="2"/>
      <c r="E16" s="2"/>
      <c r="F16" s="2"/>
    </row>
    <row r="17" spans="1:9" ht="15" x14ac:dyDescent="0.25">
      <c r="A17" s="1" t="s">
        <v>2</v>
      </c>
      <c r="B17" s="1" t="s">
        <v>8</v>
      </c>
      <c r="C17" s="1" t="s">
        <v>10</v>
      </c>
      <c r="D17" s="1" t="s">
        <v>9</v>
      </c>
      <c r="E17" s="1" t="s">
        <v>11</v>
      </c>
      <c r="F17" s="1" t="s">
        <v>13</v>
      </c>
      <c r="G17" s="1" t="s">
        <v>14</v>
      </c>
      <c r="H17" s="1" t="s">
        <v>31</v>
      </c>
      <c r="I17" s="1" t="s">
        <v>32</v>
      </c>
    </row>
    <row r="18" spans="1:9" x14ac:dyDescent="0.2">
      <c r="A18">
        <v>8</v>
      </c>
      <c r="B18">
        <f>B4-16</f>
        <v>814</v>
      </c>
      <c r="C18">
        <f>C4</f>
        <v>1590</v>
      </c>
      <c r="D18">
        <f>C4-40</f>
        <v>1550</v>
      </c>
      <c r="E18">
        <f>C4-94</f>
        <v>1496</v>
      </c>
      <c r="F18">
        <f>B4-63</f>
        <v>767</v>
      </c>
      <c r="G18">
        <f>C4-6</f>
        <v>1584</v>
      </c>
      <c r="H18">
        <f t="shared" ref="H18:H27" si="0">C4-95.5</f>
        <v>1494.5</v>
      </c>
      <c r="I18">
        <f t="shared" ref="I18:I27" si="1">C4-40</f>
        <v>1550</v>
      </c>
    </row>
    <row r="19" spans="1:9" x14ac:dyDescent="0.2">
      <c r="A19">
        <v>9</v>
      </c>
      <c r="B19">
        <f t="shared" ref="B19:B27" si="2">B5-16</f>
        <v>974</v>
      </c>
      <c r="C19">
        <f t="shared" ref="C19:C27" si="3">C5</f>
        <v>1680</v>
      </c>
      <c r="D19">
        <f t="shared" ref="D19:D27" si="4">C5-40</f>
        <v>1640</v>
      </c>
      <c r="E19">
        <f t="shared" ref="E19:E27" si="5">C5-94</f>
        <v>1586</v>
      </c>
      <c r="F19">
        <f t="shared" ref="F19:F27" si="6">B5-63</f>
        <v>927</v>
      </c>
      <c r="G19">
        <f t="shared" ref="G19:G27" si="7">C5-6</f>
        <v>1674</v>
      </c>
      <c r="H19">
        <f t="shared" si="0"/>
        <v>1584.5</v>
      </c>
      <c r="I19">
        <f t="shared" si="1"/>
        <v>1640</v>
      </c>
    </row>
    <row r="20" spans="1:9" x14ac:dyDescent="0.2">
      <c r="A20">
        <v>11</v>
      </c>
      <c r="B20">
        <f t="shared" si="2"/>
        <v>974</v>
      </c>
      <c r="C20">
        <f t="shared" si="3"/>
        <v>1680</v>
      </c>
      <c r="D20">
        <f t="shared" si="4"/>
        <v>1640</v>
      </c>
      <c r="E20">
        <f t="shared" si="5"/>
        <v>1586</v>
      </c>
      <c r="F20">
        <f t="shared" si="6"/>
        <v>927</v>
      </c>
      <c r="G20">
        <f t="shared" si="7"/>
        <v>1674</v>
      </c>
      <c r="H20">
        <f t="shared" si="0"/>
        <v>1584.5</v>
      </c>
      <c r="I20">
        <f t="shared" si="1"/>
        <v>1640</v>
      </c>
    </row>
    <row r="21" spans="1:9" x14ac:dyDescent="0.2">
      <c r="A21">
        <v>4</v>
      </c>
      <c r="B21">
        <f t="shared" si="2"/>
        <v>1019</v>
      </c>
      <c r="C21">
        <f t="shared" si="3"/>
        <v>1390</v>
      </c>
      <c r="D21">
        <f t="shared" si="4"/>
        <v>1350</v>
      </c>
      <c r="E21">
        <f t="shared" si="5"/>
        <v>1296</v>
      </c>
      <c r="F21">
        <f t="shared" si="6"/>
        <v>972</v>
      </c>
      <c r="G21">
        <f t="shared" si="7"/>
        <v>1384</v>
      </c>
      <c r="H21">
        <f t="shared" si="0"/>
        <v>1294.5</v>
      </c>
      <c r="I21">
        <f t="shared" si="1"/>
        <v>1350</v>
      </c>
    </row>
    <row r="22" spans="1:9" x14ac:dyDescent="0.2">
      <c r="A22">
        <v>18</v>
      </c>
      <c r="B22">
        <f t="shared" si="2"/>
        <v>1019</v>
      </c>
      <c r="C22">
        <f t="shared" si="3"/>
        <v>1390</v>
      </c>
      <c r="D22">
        <f t="shared" si="4"/>
        <v>1350</v>
      </c>
      <c r="E22">
        <f t="shared" si="5"/>
        <v>1296</v>
      </c>
      <c r="F22">
        <f t="shared" si="6"/>
        <v>972</v>
      </c>
      <c r="G22">
        <f t="shared" si="7"/>
        <v>1384</v>
      </c>
      <c r="H22">
        <f t="shared" si="0"/>
        <v>1294.5</v>
      </c>
      <c r="I22">
        <f t="shared" si="1"/>
        <v>1350</v>
      </c>
    </row>
    <row r="23" spans="1:9" x14ac:dyDescent="0.2">
      <c r="A23">
        <v>15</v>
      </c>
      <c r="B23">
        <f t="shared" si="2"/>
        <v>1019</v>
      </c>
      <c r="C23">
        <f t="shared" si="3"/>
        <v>1390</v>
      </c>
      <c r="D23">
        <f t="shared" si="4"/>
        <v>1350</v>
      </c>
      <c r="E23">
        <f t="shared" si="5"/>
        <v>1296</v>
      </c>
      <c r="F23">
        <f t="shared" si="6"/>
        <v>972</v>
      </c>
      <c r="G23">
        <f t="shared" si="7"/>
        <v>1384</v>
      </c>
      <c r="H23">
        <f t="shared" si="0"/>
        <v>1294.5</v>
      </c>
      <c r="I23">
        <f t="shared" si="1"/>
        <v>1350</v>
      </c>
    </row>
    <row r="24" spans="1:9" x14ac:dyDescent="0.2">
      <c r="A24">
        <v>1</v>
      </c>
      <c r="B24">
        <f t="shared" si="2"/>
        <v>2270</v>
      </c>
      <c r="C24">
        <f t="shared" si="3"/>
        <v>2973</v>
      </c>
      <c r="D24">
        <f t="shared" si="4"/>
        <v>2933</v>
      </c>
      <c r="E24">
        <f t="shared" si="5"/>
        <v>2879</v>
      </c>
      <c r="F24">
        <f t="shared" si="6"/>
        <v>2223</v>
      </c>
      <c r="G24">
        <f t="shared" si="7"/>
        <v>2967</v>
      </c>
      <c r="H24">
        <f t="shared" si="0"/>
        <v>2877.5</v>
      </c>
      <c r="I24">
        <f t="shared" si="1"/>
        <v>2933</v>
      </c>
    </row>
    <row r="25" spans="1:9" x14ac:dyDescent="0.2">
      <c r="A25">
        <v>21</v>
      </c>
      <c r="B25">
        <f t="shared" si="2"/>
        <v>2270</v>
      </c>
      <c r="C25">
        <f t="shared" si="3"/>
        <v>1930</v>
      </c>
      <c r="D25">
        <f t="shared" si="4"/>
        <v>1890</v>
      </c>
      <c r="E25">
        <f t="shared" si="5"/>
        <v>1836</v>
      </c>
      <c r="F25">
        <f t="shared" si="6"/>
        <v>2223</v>
      </c>
      <c r="G25">
        <f t="shared" si="7"/>
        <v>1924</v>
      </c>
      <c r="H25">
        <f t="shared" si="0"/>
        <v>1834.5</v>
      </c>
      <c r="I25">
        <f t="shared" si="1"/>
        <v>1890</v>
      </c>
    </row>
    <row r="26" spans="1:9" x14ac:dyDescent="0.2">
      <c r="A26">
        <v>20</v>
      </c>
      <c r="B26">
        <f t="shared" si="2"/>
        <v>1769</v>
      </c>
      <c r="C26">
        <f t="shared" si="3"/>
        <v>2290</v>
      </c>
      <c r="D26">
        <f t="shared" si="4"/>
        <v>2250</v>
      </c>
      <c r="E26">
        <f t="shared" si="5"/>
        <v>2196</v>
      </c>
      <c r="F26">
        <f t="shared" si="6"/>
        <v>1722</v>
      </c>
      <c r="G26">
        <f t="shared" si="7"/>
        <v>2284</v>
      </c>
      <c r="H26">
        <f t="shared" si="0"/>
        <v>2194.5</v>
      </c>
      <c r="I26">
        <f t="shared" si="1"/>
        <v>2250</v>
      </c>
    </row>
    <row r="27" spans="1:9" x14ac:dyDescent="0.2">
      <c r="A27">
        <v>19</v>
      </c>
      <c r="B27">
        <f t="shared" si="2"/>
        <v>2434</v>
      </c>
      <c r="C27">
        <f t="shared" si="3"/>
        <v>2285</v>
      </c>
      <c r="D27">
        <f t="shared" si="4"/>
        <v>2245</v>
      </c>
      <c r="E27">
        <f t="shared" si="5"/>
        <v>2191</v>
      </c>
      <c r="F27">
        <f t="shared" si="6"/>
        <v>2387</v>
      </c>
      <c r="G27">
        <f t="shared" si="7"/>
        <v>2279</v>
      </c>
      <c r="H27">
        <f t="shared" si="0"/>
        <v>2189.5</v>
      </c>
      <c r="I27">
        <f t="shared" si="1"/>
        <v>2245</v>
      </c>
    </row>
    <row r="29" spans="1:9" x14ac:dyDescent="0.2">
      <c r="A29" s="2" t="s">
        <v>15</v>
      </c>
      <c r="B29" s="2"/>
      <c r="C29" s="2"/>
      <c r="D29" s="2"/>
      <c r="E29" s="2"/>
      <c r="F29" s="2"/>
    </row>
    <row r="31" spans="1:9" ht="15" x14ac:dyDescent="0.25">
      <c r="A31" s="1" t="s">
        <v>2</v>
      </c>
      <c r="B31" s="1" t="s">
        <v>16</v>
      </c>
      <c r="C31" s="1" t="s">
        <v>17</v>
      </c>
      <c r="D31" s="1" t="s">
        <v>18</v>
      </c>
      <c r="E31" s="1" t="s">
        <v>19</v>
      </c>
      <c r="F31" s="1" t="s">
        <v>20</v>
      </c>
      <c r="G31" s="1" t="s">
        <v>21</v>
      </c>
    </row>
    <row r="32" spans="1:9" x14ac:dyDescent="0.2">
      <c r="A32">
        <v>8</v>
      </c>
      <c r="B32">
        <f>B4-101</f>
        <v>729</v>
      </c>
      <c r="C32">
        <f>C4/2-15.7</f>
        <v>779.3</v>
      </c>
      <c r="D32">
        <f>C4/2+45.3</f>
        <v>840.3</v>
      </c>
      <c r="F32">
        <f>B4-101</f>
        <v>729</v>
      </c>
      <c r="G32">
        <f>B4-148</f>
        <v>682</v>
      </c>
    </row>
    <row r="33" spans="1:9" x14ac:dyDescent="0.2">
      <c r="A33">
        <v>9</v>
      </c>
      <c r="B33">
        <f>B5-101</f>
        <v>889</v>
      </c>
      <c r="C33">
        <f>C5/2-15.7</f>
        <v>824.3</v>
      </c>
      <c r="D33">
        <f>C5/2+45.3</f>
        <v>885.3</v>
      </c>
      <c r="F33">
        <f>B5-101</f>
        <v>889</v>
      </c>
      <c r="G33">
        <f>B5-148</f>
        <v>842</v>
      </c>
    </row>
    <row r="34" spans="1:9" x14ac:dyDescent="0.2">
      <c r="A34">
        <v>11</v>
      </c>
      <c r="B34">
        <f>B6-101</f>
        <v>889</v>
      </c>
      <c r="C34">
        <f>C6/2-15.7</f>
        <v>824.3</v>
      </c>
      <c r="D34">
        <f>C6/2+45.3</f>
        <v>885.3</v>
      </c>
      <c r="F34">
        <f>B6-101</f>
        <v>889</v>
      </c>
      <c r="G34">
        <f>B6-148</f>
        <v>842</v>
      </c>
    </row>
    <row r="35" spans="1:9" x14ac:dyDescent="0.2">
      <c r="A35">
        <v>4</v>
      </c>
      <c r="B35">
        <f>B7-101</f>
        <v>934</v>
      </c>
      <c r="C35">
        <f>C7/2-15.7</f>
        <v>679.3</v>
      </c>
      <c r="D35">
        <f>C7/2+45.3</f>
        <v>740.3</v>
      </c>
      <c r="F35">
        <f>B7-101</f>
        <v>934</v>
      </c>
      <c r="G35">
        <f>B7-148</f>
        <v>887</v>
      </c>
    </row>
    <row r="36" spans="1:9" x14ac:dyDescent="0.2">
      <c r="A36">
        <v>18</v>
      </c>
      <c r="B36">
        <f>B8-101</f>
        <v>934</v>
      </c>
      <c r="C36">
        <f>C8/2-15.7</f>
        <v>679.3</v>
      </c>
      <c r="D36">
        <f>C8/2+45.3</f>
        <v>740.3</v>
      </c>
      <c r="F36">
        <f>B8-101</f>
        <v>934</v>
      </c>
      <c r="G36">
        <f>B8-148</f>
        <v>887</v>
      </c>
    </row>
    <row r="37" spans="1:9" x14ac:dyDescent="0.2">
      <c r="A37">
        <v>15</v>
      </c>
      <c r="B37">
        <f>B9-101</f>
        <v>934</v>
      </c>
      <c r="C37">
        <f>C9/2-15.7</f>
        <v>679.3</v>
      </c>
      <c r="D37">
        <f>C9/2+45.3</f>
        <v>740.3</v>
      </c>
      <c r="F37">
        <f>B9-101</f>
        <v>934</v>
      </c>
      <c r="G37">
        <f>B9-148</f>
        <v>887</v>
      </c>
    </row>
    <row r="38" spans="1:9" x14ac:dyDescent="0.2">
      <c r="A38">
        <v>1</v>
      </c>
      <c r="B38">
        <f>B10-101</f>
        <v>2185</v>
      </c>
      <c r="C38">
        <f>C10/2-15.7</f>
        <v>1470.8</v>
      </c>
      <c r="D38">
        <f>C10/2+45.3</f>
        <v>1531.8</v>
      </c>
      <c r="F38">
        <f>B10-101</f>
        <v>2185</v>
      </c>
      <c r="G38">
        <f>B10-148</f>
        <v>2138</v>
      </c>
    </row>
    <row r="39" spans="1:9" x14ac:dyDescent="0.2">
      <c r="A39">
        <v>21</v>
      </c>
      <c r="B39">
        <f>B11-101</f>
        <v>2185</v>
      </c>
      <c r="C39">
        <f>C11/2-15.7</f>
        <v>949.3</v>
      </c>
      <c r="D39">
        <f>C11/2+45.3</f>
        <v>1010.3</v>
      </c>
      <c r="F39">
        <f>B11-101</f>
        <v>2185</v>
      </c>
      <c r="G39">
        <f>B11-148</f>
        <v>2138</v>
      </c>
    </row>
    <row r="40" spans="1:9" x14ac:dyDescent="0.2">
      <c r="A40">
        <v>20</v>
      </c>
      <c r="B40">
        <f>B12-101</f>
        <v>1684</v>
      </c>
      <c r="C40">
        <f>C12/2-15.7</f>
        <v>1129.3</v>
      </c>
      <c r="D40">
        <f>C12/2+45.3</f>
        <v>1190.3</v>
      </c>
      <c r="F40">
        <f>B12-101</f>
        <v>1684</v>
      </c>
      <c r="G40">
        <f>B12-148</f>
        <v>1637</v>
      </c>
    </row>
    <row r="41" spans="1:9" x14ac:dyDescent="0.2">
      <c r="A41">
        <v>19</v>
      </c>
      <c r="B41">
        <f>B13-101</f>
        <v>2349</v>
      </c>
      <c r="C41">
        <f>C13/2-15.7</f>
        <v>1126.8</v>
      </c>
      <c r="D41">
        <f>C13/2+45.3</f>
        <v>1187.8</v>
      </c>
      <c r="F41">
        <f>B13-101</f>
        <v>2349</v>
      </c>
      <c r="G41">
        <f>B13-148</f>
        <v>2302</v>
      </c>
    </row>
    <row r="43" spans="1:9" x14ac:dyDescent="0.2">
      <c r="A43" s="2" t="s">
        <v>22</v>
      </c>
      <c r="B43" s="2"/>
      <c r="C43" s="2"/>
      <c r="D43" s="2"/>
      <c r="E43" s="2"/>
      <c r="F43" s="2"/>
    </row>
    <row r="44" spans="1:9" ht="15" x14ac:dyDescent="0.25">
      <c r="A44" s="1" t="s">
        <v>2</v>
      </c>
      <c r="B44" s="1" t="s">
        <v>23</v>
      </c>
      <c r="C44" s="1" t="s">
        <v>24</v>
      </c>
      <c r="D44" s="1" t="s">
        <v>25</v>
      </c>
      <c r="E44" s="1" t="s">
        <v>26</v>
      </c>
      <c r="F44" s="1" t="s">
        <v>30</v>
      </c>
      <c r="G44" s="1" t="s">
        <v>27</v>
      </c>
      <c r="H44" s="1" t="s">
        <v>28</v>
      </c>
      <c r="I44" s="1" t="s">
        <v>29</v>
      </c>
    </row>
    <row r="45" spans="1:9" x14ac:dyDescent="0.2">
      <c r="A45">
        <v>8</v>
      </c>
      <c r="B45">
        <f>B4-13</f>
        <v>817</v>
      </c>
      <c r="C45">
        <f>C4</f>
        <v>1590</v>
      </c>
      <c r="D45">
        <f>B4-104.1</f>
        <v>725.9</v>
      </c>
      <c r="E45">
        <f>C4/2-16.4</f>
        <v>778.6</v>
      </c>
      <c r="F45">
        <f>C4/2+49</f>
        <v>844</v>
      </c>
      <c r="H45">
        <f>B4-125</f>
        <v>705</v>
      </c>
      <c r="I45">
        <f>B4-125</f>
        <v>705</v>
      </c>
    </row>
    <row r="46" spans="1:9" x14ac:dyDescent="0.2">
      <c r="A46">
        <v>9</v>
      </c>
      <c r="B46">
        <f t="shared" ref="B46:B54" si="8">B5-13</f>
        <v>977</v>
      </c>
      <c r="C46">
        <f t="shared" ref="C46:C54" si="9">C5</f>
        <v>1680</v>
      </c>
      <c r="D46">
        <f t="shared" ref="D46:D54" si="10">B5-104.1</f>
        <v>885.9</v>
      </c>
      <c r="E46">
        <f t="shared" ref="E46:E54" si="11">C5/2-16.4</f>
        <v>823.6</v>
      </c>
      <c r="F46">
        <f t="shared" ref="F46:F54" si="12">C5/2+49</f>
        <v>889</v>
      </c>
      <c r="H46">
        <f t="shared" ref="H46:H54" si="13">B5-125</f>
        <v>865</v>
      </c>
      <c r="I46">
        <f t="shared" ref="I46:I54" si="14">B5-125</f>
        <v>865</v>
      </c>
    </row>
    <row r="47" spans="1:9" x14ac:dyDescent="0.2">
      <c r="A47">
        <v>11</v>
      </c>
      <c r="B47">
        <f t="shared" si="8"/>
        <v>977</v>
      </c>
      <c r="C47">
        <f t="shared" si="9"/>
        <v>1680</v>
      </c>
      <c r="D47">
        <f t="shared" si="10"/>
        <v>885.9</v>
      </c>
      <c r="E47">
        <f t="shared" si="11"/>
        <v>823.6</v>
      </c>
      <c r="F47">
        <f t="shared" si="12"/>
        <v>889</v>
      </c>
      <c r="H47">
        <f t="shared" si="13"/>
        <v>865</v>
      </c>
      <c r="I47">
        <f t="shared" si="14"/>
        <v>865</v>
      </c>
    </row>
    <row r="48" spans="1:9" x14ac:dyDescent="0.2">
      <c r="A48">
        <v>4</v>
      </c>
      <c r="B48">
        <f t="shared" si="8"/>
        <v>1022</v>
      </c>
      <c r="C48">
        <f t="shared" si="9"/>
        <v>1390</v>
      </c>
      <c r="D48">
        <f t="shared" si="10"/>
        <v>930.9</v>
      </c>
      <c r="E48">
        <f t="shared" si="11"/>
        <v>678.6</v>
      </c>
      <c r="F48">
        <f t="shared" si="12"/>
        <v>744</v>
      </c>
      <c r="H48">
        <f t="shared" si="13"/>
        <v>910</v>
      </c>
      <c r="I48">
        <f t="shared" si="14"/>
        <v>910</v>
      </c>
    </row>
    <row r="49" spans="1:9" x14ac:dyDescent="0.2">
      <c r="A49">
        <v>18</v>
      </c>
      <c r="B49">
        <f t="shared" si="8"/>
        <v>1022</v>
      </c>
      <c r="C49">
        <f t="shared" si="9"/>
        <v>1390</v>
      </c>
      <c r="D49">
        <f t="shared" si="10"/>
        <v>930.9</v>
      </c>
      <c r="E49">
        <f t="shared" si="11"/>
        <v>678.6</v>
      </c>
      <c r="F49">
        <f t="shared" si="12"/>
        <v>744</v>
      </c>
      <c r="H49">
        <f t="shared" si="13"/>
        <v>910</v>
      </c>
      <c r="I49">
        <f t="shared" si="14"/>
        <v>910</v>
      </c>
    </row>
    <row r="50" spans="1:9" x14ac:dyDescent="0.2">
      <c r="A50">
        <v>15</v>
      </c>
      <c r="B50">
        <f t="shared" si="8"/>
        <v>1022</v>
      </c>
      <c r="C50">
        <f t="shared" si="9"/>
        <v>1390</v>
      </c>
      <c r="D50">
        <f t="shared" si="10"/>
        <v>930.9</v>
      </c>
      <c r="E50">
        <f t="shared" si="11"/>
        <v>678.6</v>
      </c>
      <c r="F50">
        <f t="shared" si="12"/>
        <v>744</v>
      </c>
      <c r="H50">
        <f t="shared" si="13"/>
        <v>910</v>
      </c>
      <c r="I50">
        <f t="shared" si="14"/>
        <v>910</v>
      </c>
    </row>
    <row r="51" spans="1:9" x14ac:dyDescent="0.2">
      <c r="A51">
        <v>1</v>
      </c>
      <c r="B51">
        <f t="shared" si="8"/>
        <v>2273</v>
      </c>
      <c r="C51">
        <f t="shared" si="9"/>
        <v>2973</v>
      </c>
      <c r="D51">
        <f t="shared" si="10"/>
        <v>2181.9</v>
      </c>
      <c r="E51">
        <f t="shared" si="11"/>
        <v>1470.1</v>
      </c>
      <c r="F51">
        <f t="shared" si="12"/>
        <v>1535.5</v>
      </c>
      <c r="H51">
        <f t="shared" si="13"/>
        <v>2161</v>
      </c>
      <c r="I51">
        <f t="shared" si="14"/>
        <v>2161</v>
      </c>
    </row>
    <row r="52" spans="1:9" x14ac:dyDescent="0.2">
      <c r="A52">
        <v>21</v>
      </c>
      <c r="B52">
        <f t="shared" si="8"/>
        <v>2273</v>
      </c>
      <c r="C52">
        <f t="shared" si="9"/>
        <v>1930</v>
      </c>
      <c r="D52">
        <f t="shared" si="10"/>
        <v>2181.9</v>
      </c>
      <c r="E52">
        <f t="shared" si="11"/>
        <v>948.6</v>
      </c>
      <c r="F52">
        <f t="shared" si="12"/>
        <v>1014</v>
      </c>
      <c r="H52">
        <f t="shared" si="13"/>
        <v>2161</v>
      </c>
      <c r="I52">
        <f t="shared" si="14"/>
        <v>2161</v>
      </c>
    </row>
    <row r="53" spans="1:9" x14ac:dyDescent="0.2">
      <c r="A53">
        <v>20</v>
      </c>
      <c r="B53">
        <f t="shared" si="8"/>
        <v>1772</v>
      </c>
      <c r="C53">
        <f t="shared" si="9"/>
        <v>2290</v>
      </c>
      <c r="D53">
        <f t="shared" si="10"/>
        <v>1680.9</v>
      </c>
      <c r="E53">
        <f t="shared" si="11"/>
        <v>1128.5999999999999</v>
      </c>
      <c r="F53">
        <f t="shared" si="12"/>
        <v>1194</v>
      </c>
      <c r="H53">
        <f t="shared" si="13"/>
        <v>1660</v>
      </c>
      <c r="I53">
        <f t="shared" si="14"/>
        <v>1660</v>
      </c>
    </row>
    <row r="54" spans="1:9" x14ac:dyDescent="0.2">
      <c r="A54">
        <v>19</v>
      </c>
      <c r="B54">
        <f t="shared" si="8"/>
        <v>2437</v>
      </c>
      <c r="C54">
        <f t="shared" si="9"/>
        <v>2285</v>
      </c>
      <c r="D54">
        <f t="shared" si="10"/>
        <v>2345.9</v>
      </c>
      <c r="E54">
        <f t="shared" si="11"/>
        <v>1126.0999999999999</v>
      </c>
      <c r="F54">
        <f t="shared" si="12"/>
        <v>1191.5</v>
      </c>
      <c r="H54">
        <f t="shared" si="13"/>
        <v>2325</v>
      </c>
      <c r="I54">
        <f t="shared" si="14"/>
        <v>2325</v>
      </c>
    </row>
  </sheetData>
  <mergeCells count="5">
    <mergeCell ref="A1:H1"/>
    <mergeCell ref="A2:C2"/>
    <mergeCell ref="A16:F16"/>
    <mergeCell ref="A29:F29"/>
    <mergeCell ref="A43:F43"/>
  </mergeCells>
  <pageMargins left="0.7" right="0.7" top="0.75" bottom="0.75" header="0.3" footer="0.3"/>
  <pageSetup orientation="portrait" horizontalDpi="0" verticalDpi="0" r:id="rId1"/>
  <drawing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moshiko gabay</dc:creator>
  <cp:lastModifiedBy>moshiko gabay</cp:lastModifiedBy>
  <cp:lastPrinted>2024-11-28T09:49:15Z</cp:lastPrinted>
  <dcterms:created xsi:type="dcterms:W3CDTF">2024-11-28T08:10:37Z</dcterms:created>
  <dcterms:modified xsi:type="dcterms:W3CDTF">2024-11-28T09:53:00Z</dcterms:modified>
</cp:coreProperties>
</file>